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شیلات\amar\آمار نهایی تولید 98\"/>
    </mc:Choice>
  </mc:AlternateContent>
  <bookViews>
    <workbookView xWindow="0" yWindow="0" windowWidth="21600" windowHeight="81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P25" i="1" l="1"/>
  <c r="P10" i="1"/>
  <c r="P19" i="1" s="1"/>
  <c r="M18" i="1"/>
  <c r="M19" i="1"/>
  <c r="L19" i="1"/>
  <c r="P26" i="1" l="1"/>
  <c r="P14" i="1"/>
  <c r="P15" i="1"/>
  <c r="P16" i="1"/>
  <c r="P17" i="1"/>
  <c r="P13" i="1"/>
  <c r="N19" i="1" l="1"/>
  <c r="M25" i="1" l="1"/>
  <c r="G18" i="1" l="1"/>
  <c r="G10" i="1"/>
  <c r="N10" i="1"/>
  <c r="G19" i="1" l="1"/>
  <c r="G25" i="1" s="1"/>
  <c r="L25" i="1"/>
  <c r="N18" i="1"/>
  <c r="L18" i="1" l="1"/>
  <c r="M10" i="1" l="1"/>
  <c r="K10" i="1"/>
</calcChain>
</file>

<file path=xl/sharedStrings.xml><?xml version="1.0" encoding="utf-8"?>
<sst xmlns="http://schemas.openxmlformats.org/spreadsheetml/2006/main" count="92" uniqueCount="39">
  <si>
    <t>نوع گونه</t>
  </si>
  <si>
    <t>سیستم پرورشی</t>
  </si>
  <si>
    <t>تعداد مزارع/منابع آبی</t>
  </si>
  <si>
    <t>مساحت مفید ( هکتار)</t>
  </si>
  <si>
    <t>میزان تولید ( تن)</t>
  </si>
  <si>
    <t>میزان رها سازی بچه ماهی</t>
  </si>
  <si>
    <t>میزان اشتغال مستقیم ( نفر)</t>
  </si>
  <si>
    <t>فعال</t>
  </si>
  <si>
    <t>غیر فعال</t>
  </si>
  <si>
    <t>پیش بینی 99</t>
  </si>
  <si>
    <t>ماهیان گرمابی</t>
  </si>
  <si>
    <t>مزارع منفرد</t>
  </si>
  <si>
    <t>مزارع خرد</t>
  </si>
  <si>
    <t>خاویاری</t>
  </si>
  <si>
    <t>منابع آبی</t>
  </si>
  <si>
    <t>جمع ماهیان گرمابی</t>
  </si>
  <si>
    <t>مساحت مفید ( متر مربع)</t>
  </si>
  <si>
    <t>ماهیان سردآبی</t>
  </si>
  <si>
    <t>مزارع خرد دو منظوره</t>
  </si>
  <si>
    <t>مزارع خرد تیپ</t>
  </si>
  <si>
    <t>محیط محصور ( قفس)</t>
  </si>
  <si>
    <t>استخر خاکی</t>
  </si>
  <si>
    <t>جمع سرد آبی</t>
  </si>
  <si>
    <t>جمع کل ( گرمابی و سردآبی)</t>
  </si>
  <si>
    <t>----</t>
  </si>
  <si>
    <t>مساحت مفید ( متر ربع)</t>
  </si>
  <si>
    <t>میزان تولید (عدد)</t>
  </si>
  <si>
    <t>سایر آبزیان</t>
  </si>
  <si>
    <t>ماهیان زینتی ( تعداد)</t>
  </si>
  <si>
    <t>زالوی طبی</t>
  </si>
  <si>
    <t>تولید بچه ماهی قزل آلا</t>
  </si>
  <si>
    <t>جمع</t>
  </si>
  <si>
    <t>جمع کل</t>
  </si>
  <si>
    <t xml:space="preserve">نوع گونه </t>
  </si>
  <si>
    <t>آمار  تولید آبزیان در آبهای داخلی سال 1398 ( شیلات استان اصفهان)</t>
  </si>
  <si>
    <t>میزان اشتغال مستقیم  (نفر)</t>
  </si>
  <si>
    <t>وزن متوسط (گرم)</t>
  </si>
  <si>
    <t>میزان اشتغال مستقیم (نفر)</t>
  </si>
  <si>
    <t>تعداد (هزار قطعه)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</si>
</sst>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0;[Red]0"/>
  </numFmts>
  <fonts count="4">
    <font>
      <sz val="11"/>
      <color theme="1"/>
      <name val="Calibri"/>
      <family val="2"/>
      <charset val="178"/>
      <scheme val="minor"/>
    </font>
    <font>
      <sz val="10"/>
      <color theme="1"/>
      <name val="B Titr"/>
      <charset val="178"/>
    </font>
    <font>
      <sz val="11"/>
      <color theme="1"/>
      <name val="B Titr"/>
      <charset val="178"/>
    </font>
    <font>
      <sz val="16"/>
      <color rgb="FFFF0000"/>
      <name val="B Titr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 readingOrder="2"/>
    </xf>
    <xf numFmtId="0" fontId="0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 wrapText="1" readingOrder="2"/>
    </xf>
    <xf numFmtId="165" fontId="0" fillId="0" borderId="0" xfId="0" applyNumberFormat="1"/>
    <xf numFmtId="165" fontId="2" fillId="0" borderId="1" xfId="0" applyNumberFormat="1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165" fontId="2" fillId="0" borderId="1" xfId="0" applyNumberFormat="1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165" fontId="2" fillId="0" borderId="1" xfId="0" applyNumberFormat="1" applyFont="1" applyBorder="1" applyAlignment="1">
      <alignment horizontal="center" vertical="center" wrapText="1" readingOrder="2"/>
    </xf>
    <xf numFmtId="165" fontId="1" fillId="0" borderId="2" xfId="0" applyNumberFormat="1" applyFont="1" applyBorder="1" applyAlignment="1">
      <alignment horizontal="center" vertical="center" wrapText="1" readingOrder="2"/>
    </xf>
    <xf numFmtId="165" fontId="1" fillId="0" borderId="3" xfId="0" applyNumberFormat="1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 readingOrder="2"/>
    </xf>
    <xf numFmtId="0" fontId="2" fillId="0" borderId="5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3:P26"/>
  <sheetViews>
    <sheetView rightToLeft="1" tabSelected="1" topLeftCell="B1" workbookViewId="0">
      <selection activeCell="N5" sqref="N5"/>
    </sheetView>
  </sheetViews>
  <sheetFormatPr defaultRowHeight="15"/>
  <cols>
    <col min="4" max="4" width="3.140625" customWidth="1"/>
    <col min="5" max="5" width="14.140625" customWidth="1"/>
    <col min="6" max="6" width="22.28515625" customWidth="1"/>
    <col min="7" max="7" width="11.42578125" customWidth="1"/>
    <col min="8" max="8" width="9.42578125" customWidth="1"/>
    <col min="9" max="9" width="10.85546875" customWidth="1"/>
    <col min="10" max="10" width="7.85546875" customWidth="1"/>
    <col min="11" max="11" width="6.85546875" customWidth="1"/>
    <col min="12" max="12" width="14.7109375" customWidth="1"/>
    <col min="13" max="13" width="15.28515625" customWidth="1"/>
    <col min="14" max="14" width="14" customWidth="1"/>
    <col min="15" max="15" width="14.28515625" customWidth="1"/>
    <col min="16" max="16" width="13.7109375" style="4" customWidth="1"/>
  </cols>
  <sheetData>
    <row r="3" spans="5:16" ht="39" customHeight="1">
      <c r="F3" s="14" t="s">
        <v>34</v>
      </c>
      <c r="G3" s="14"/>
      <c r="H3" s="14"/>
      <c r="I3" s="14"/>
      <c r="J3" s="14"/>
      <c r="K3" s="14"/>
      <c r="L3" s="14"/>
      <c r="M3" s="14"/>
      <c r="N3" s="14"/>
    </row>
    <row r="4" spans="5:16" ht="42" customHeight="1">
      <c r="E4" s="8" t="s">
        <v>33</v>
      </c>
      <c r="F4" s="8" t="s">
        <v>1</v>
      </c>
      <c r="G4" s="8" t="s">
        <v>2</v>
      </c>
      <c r="H4" s="8"/>
      <c r="I4" s="8" t="s">
        <v>3</v>
      </c>
      <c r="J4" s="8"/>
      <c r="K4" s="8" t="s">
        <v>4</v>
      </c>
      <c r="L4" s="8"/>
      <c r="M4" s="8"/>
      <c r="N4" s="8" t="s">
        <v>5</v>
      </c>
      <c r="O4" s="8"/>
      <c r="P4" s="9" t="s">
        <v>35</v>
      </c>
    </row>
    <row r="5" spans="5:16" ht="54.75" customHeight="1">
      <c r="E5" s="8"/>
      <c r="F5" s="8"/>
      <c r="G5" s="1" t="s">
        <v>7</v>
      </c>
      <c r="H5" s="1" t="s">
        <v>8</v>
      </c>
      <c r="I5" s="1" t="s">
        <v>7</v>
      </c>
      <c r="J5" s="1" t="s">
        <v>8</v>
      </c>
      <c r="K5" s="8">
        <v>98</v>
      </c>
      <c r="L5" s="8"/>
      <c r="M5" s="1" t="s">
        <v>9</v>
      </c>
      <c r="N5" s="1" t="s">
        <v>38</v>
      </c>
      <c r="O5" s="1" t="s">
        <v>36</v>
      </c>
      <c r="P5" s="9"/>
    </row>
    <row r="6" spans="5:16" ht="22.5">
      <c r="E6" s="1"/>
      <c r="F6" s="1" t="s">
        <v>11</v>
      </c>
      <c r="G6" s="1">
        <v>2</v>
      </c>
      <c r="H6" s="1">
        <v>3</v>
      </c>
      <c r="I6" s="1">
        <v>3</v>
      </c>
      <c r="J6" s="1">
        <v>2</v>
      </c>
      <c r="K6" s="8">
        <v>12</v>
      </c>
      <c r="L6" s="8"/>
      <c r="M6" s="1">
        <v>15</v>
      </c>
      <c r="N6" s="1">
        <v>12</v>
      </c>
      <c r="O6" s="1">
        <v>25</v>
      </c>
      <c r="P6" s="5">
        <v>5</v>
      </c>
    </row>
    <row r="7" spans="5:16" ht="30.75" customHeight="1">
      <c r="E7" s="1" t="s">
        <v>10</v>
      </c>
      <c r="F7" s="1" t="s">
        <v>12</v>
      </c>
      <c r="G7" s="1">
        <v>747</v>
      </c>
      <c r="H7" s="6" t="s">
        <v>24</v>
      </c>
      <c r="I7" s="1">
        <v>61</v>
      </c>
      <c r="J7" s="6" t="s">
        <v>24</v>
      </c>
      <c r="K7" s="8">
        <v>1020</v>
      </c>
      <c r="L7" s="8"/>
      <c r="M7" s="1">
        <v>1050</v>
      </c>
      <c r="N7" s="1">
        <v>850</v>
      </c>
      <c r="O7" s="1">
        <v>15</v>
      </c>
      <c r="P7" s="5">
        <v>716</v>
      </c>
    </row>
    <row r="8" spans="5:16" ht="22.5">
      <c r="E8" s="2"/>
      <c r="F8" s="1" t="s">
        <v>13</v>
      </c>
      <c r="G8" s="1">
        <v>4</v>
      </c>
      <c r="H8" s="6" t="s">
        <v>24</v>
      </c>
      <c r="I8" s="3">
        <v>0.5</v>
      </c>
      <c r="J8" s="6" t="s">
        <v>24</v>
      </c>
      <c r="K8" s="8">
        <v>4</v>
      </c>
      <c r="L8" s="8"/>
      <c r="M8" s="1">
        <v>8</v>
      </c>
      <c r="N8" s="1">
        <v>1</v>
      </c>
      <c r="O8" s="1">
        <v>10</v>
      </c>
      <c r="P8" s="5">
        <v>6</v>
      </c>
    </row>
    <row r="9" spans="5:16" ht="26.25" customHeight="1">
      <c r="E9" s="2"/>
      <c r="F9" s="1" t="s">
        <v>14</v>
      </c>
      <c r="G9" s="1">
        <v>14</v>
      </c>
      <c r="H9" s="1">
        <v>4</v>
      </c>
      <c r="I9" s="1">
        <v>875</v>
      </c>
      <c r="J9" s="1">
        <v>250</v>
      </c>
      <c r="K9" s="8">
        <v>750</v>
      </c>
      <c r="L9" s="8"/>
      <c r="M9" s="1">
        <v>800</v>
      </c>
      <c r="N9" s="1">
        <v>90</v>
      </c>
      <c r="O9" s="1">
        <v>12</v>
      </c>
      <c r="P9" s="5">
        <v>255</v>
      </c>
    </row>
    <row r="10" spans="5:16" ht="22.5">
      <c r="E10" s="8" t="s">
        <v>15</v>
      </c>
      <c r="F10" s="8"/>
      <c r="G10" s="1">
        <f>G9+G8+G7+G6</f>
        <v>767</v>
      </c>
      <c r="H10" s="1">
        <v>7</v>
      </c>
      <c r="I10" s="1">
        <f>SUM(I6:I9)</f>
        <v>939.5</v>
      </c>
      <c r="J10" s="1">
        <f>SUM(J6:J9)</f>
        <v>252</v>
      </c>
      <c r="K10" s="8">
        <f>K9+K8+K7+K6</f>
        <v>1786</v>
      </c>
      <c r="L10" s="8"/>
      <c r="M10" s="1">
        <f>M9+M8+M7+M6</f>
        <v>1873</v>
      </c>
      <c r="N10" s="1">
        <f>N9+N8+N7+N6</f>
        <v>953</v>
      </c>
      <c r="O10" s="6" t="s">
        <v>24</v>
      </c>
      <c r="P10" s="5">
        <f>SUM(P6:P9)</f>
        <v>982</v>
      </c>
    </row>
    <row r="11" spans="5:16" ht="48" customHeight="1">
      <c r="E11" s="8" t="s">
        <v>0</v>
      </c>
      <c r="F11" s="8" t="s">
        <v>1</v>
      </c>
      <c r="G11" s="8" t="s">
        <v>2</v>
      </c>
      <c r="H11" s="8"/>
      <c r="I11" s="8" t="s">
        <v>16</v>
      </c>
      <c r="J11" s="8"/>
      <c r="K11" s="8" t="s">
        <v>4</v>
      </c>
      <c r="L11" s="8"/>
      <c r="M11" s="8"/>
      <c r="N11" s="8" t="s">
        <v>5</v>
      </c>
      <c r="O11" s="8"/>
      <c r="P11" s="10" t="s">
        <v>37</v>
      </c>
    </row>
    <row r="12" spans="5:16" ht="49.5" customHeight="1">
      <c r="E12" s="8"/>
      <c r="F12" s="8"/>
      <c r="G12" s="1" t="s">
        <v>7</v>
      </c>
      <c r="H12" s="1" t="s">
        <v>8</v>
      </c>
      <c r="I12" s="1" t="s">
        <v>7</v>
      </c>
      <c r="J12" s="8" t="s">
        <v>8</v>
      </c>
      <c r="K12" s="8"/>
      <c r="L12" s="1">
        <v>98</v>
      </c>
      <c r="M12" s="1" t="s">
        <v>9</v>
      </c>
      <c r="N12" s="1" t="s">
        <v>38</v>
      </c>
      <c r="O12" s="1" t="s">
        <v>36</v>
      </c>
      <c r="P12" s="11"/>
    </row>
    <row r="13" spans="5:16" ht="30.75" customHeight="1">
      <c r="E13" s="1"/>
      <c r="F13" s="1" t="s">
        <v>11</v>
      </c>
      <c r="G13" s="1">
        <v>47</v>
      </c>
      <c r="H13" s="1">
        <v>5</v>
      </c>
      <c r="I13" s="1">
        <v>86000</v>
      </c>
      <c r="J13" s="8">
        <v>7000</v>
      </c>
      <c r="K13" s="8"/>
      <c r="L13" s="1">
        <v>2950</v>
      </c>
      <c r="M13" s="1">
        <v>3000</v>
      </c>
      <c r="N13" s="1">
        <v>7450</v>
      </c>
      <c r="O13" s="1">
        <v>8</v>
      </c>
      <c r="P13" s="5">
        <f>L13/8</f>
        <v>368.75</v>
      </c>
    </row>
    <row r="14" spans="5:16" ht="25.5" customHeight="1">
      <c r="E14" s="1" t="s">
        <v>17</v>
      </c>
      <c r="F14" s="1" t="s">
        <v>18</v>
      </c>
      <c r="G14" s="1">
        <v>383</v>
      </c>
      <c r="H14" s="6" t="s">
        <v>24</v>
      </c>
      <c r="I14" s="1">
        <v>305000</v>
      </c>
      <c r="J14" s="12" t="s">
        <v>24</v>
      </c>
      <c r="K14" s="13"/>
      <c r="L14" s="1">
        <v>4988</v>
      </c>
      <c r="M14" s="1">
        <v>5000</v>
      </c>
      <c r="N14" s="1">
        <v>12700</v>
      </c>
      <c r="O14" s="1">
        <v>10</v>
      </c>
      <c r="P14" s="5">
        <f t="shared" ref="P14:P17" si="0">L14/8</f>
        <v>623.5</v>
      </c>
    </row>
    <row r="15" spans="5:16" ht="22.5">
      <c r="E15" s="2"/>
      <c r="F15" s="1" t="s">
        <v>19</v>
      </c>
      <c r="G15" s="1">
        <v>30</v>
      </c>
      <c r="H15" s="6" t="s">
        <v>24</v>
      </c>
      <c r="I15" s="1">
        <v>6500</v>
      </c>
      <c r="J15" s="8">
        <v>2500</v>
      </c>
      <c r="K15" s="8"/>
      <c r="L15" s="1">
        <v>405</v>
      </c>
      <c r="M15" s="1">
        <v>800</v>
      </c>
      <c r="N15" s="1">
        <v>1040</v>
      </c>
      <c r="O15" s="1">
        <v>10</v>
      </c>
      <c r="P15" s="5">
        <f t="shared" si="0"/>
        <v>50.625</v>
      </c>
    </row>
    <row r="16" spans="5:16" ht="45">
      <c r="E16" s="2"/>
      <c r="F16" s="1" t="s">
        <v>20</v>
      </c>
      <c r="G16" s="1">
        <v>1</v>
      </c>
      <c r="H16" s="1">
        <v>2</v>
      </c>
      <c r="I16" s="1">
        <v>500</v>
      </c>
      <c r="J16" s="8">
        <v>1000</v>
      </c>
      <c r="K16" s="8"/>
      <c r="L16" s="1">
        <v>14</v>
      </c>
      <c r="M16" s="1">
        <v>20</v>
      </c>
      <c r="N16" s="1">
        <v>30</v>
      </c>
      <c r="O16" s="1">
        <v>20</v>
      </c>
      <c r="P16" s="5">
        <f t="shared" si="0"/>
        <v>1.75</v>
      </c>
    </row>
    <row r="17" spans="5:16" ht="28.5" customHeight="1">
      <c r="E17" s="2"/>
      <c r="F17" s="1" t="s">
        <v>21</v>
      </c>
      <c r="G17" s="1">
        <v>14</v>
      </c>
      <c r="H17" s="1">
        <v>6</v>
      </c>
      <c r="I17" s="1">
        <v>85000</v>
      </c>
      <c r="J17" s="8">
        <v>35000</v>
      </c>
      <c r="K17" s="8"/>
      <c r="L17" s="1">
        <v>77</v>
      </c>
      <c r="M17" s="1">
        <v>80</v>
      </c>
      <c r="N17" s="1">
        <v>180</v>
      </c>
      <c r="O17" s="1">
        <v>15</v>
      </c>
      <c r="P17" s="5">
        <f t="shared" si="0"/>
        <v>9.625</v>
      </c>
    </row>
    <row r="18" spans="5:16" ht="35.25" customHeight="1">
      <c r="E18" s="8" t="s">
        <v>22</v>
      </c>
      <c r="F18" s="8"/>
      <c r="G18" s="1">
        <f>G17+G16+G15+G14+G13</f>
        <v>475</v>
      </c>
      <c r="H18" s="1">
        <v>13</v>
      </c>
      <c r="I18" s="1">
        <v>380000</v>
      </c>
      <c r="J18" s="8">
        <v>45500</v>
      </c>
      <c r="K18" s="8"/>
      <c r="L18" s="1">
        <f>+L17+L16+L15+L14+L13</f>
        <v>8434</v>
      </c>
      <c r="M18" s="1">
        <f>SUM(M13:M17)</f>
        <v>8900</v>
      </c>
      <c r="N18" s="1">
        <f>N17+N16+N15+N14+N13</f>
        <v>21400</v>
      </c>
      <c r="O18" s="6" t="s">
        <v>24</v>
      </c>
      <c r="P18" s="5">
        <v>1055</v>
      </c>
    </row>
    <row r="19" spans="5:16" ht="27.75" customHeight="1">
      <c r="E19" s="8" t="s">
        <v>23</v>
      </c>
      <c r="F19" s="8"/>
      <c r="G19" s="1">
        <f>G18+G10</f>
        <v>1242</v>
      </c>
      <c r="H19" s="1">
        <v>19</v>
      </c>
      <c r="I19" s="6" t="s">
        <v>24</v>
      </c>
      <c r="J19" s="8" t="s">
        <v>24</v>
      </c>
      <c r="K19" s="8"/>
      <c r="L19" s="1">
        <f>L18+K10</f>
        <v>10220</v>
      </c>
      <c r="M19" s="1">
        <f>M18+M10</f>
        <v>10773</v>
      </c>
      <c r="N19" s="1">
        <f>SUM(N13:N18)</f>
        <v>42800</v>
      </c>
      <c r="O19" s="1" t="s">
        <v>24</v>
      </c>
      <c r="P19" s="5">
        <f>P18+P10</f>
        <v>2037</v>
      </c>
    </row>
    <row r="20" spans="5:16" ht="25.5" customHeight="1">
      <c r="E20" s="8" t="s">
        <v>0</v>
      </c>
      <c r="F20" s="8" t="s">
        <v>1</v>
      </c>
      <c r="G20" s="8" t="s">
        <v>2</v>
      </c>
      <c r="H20" s="8"/>
      <c r="I20" s="8" t="s">
        <v>25</v>
      </c>
      <c r="J20" s="8"/>
      <c r="K20" s="8"/>
      <c r="L20" s="8" t="s">
        <v>26</v>
      </c>
      <c r="M20" s="8"/>
      <c r="N20" s="6"/>
      <c r="O20" s="6"/>
      <c r="P20" s="9" t="s">
        <v>6</v>
      </c>
    </row>
    <row r="21" spans="5:16" ht="31.5" customHeight="1">
      <c r="E21" s="8"/>
      <c r="F21" s="8"/>
      <c r="G21" s="6" t="s">
        <v>7</v>
      </c>
      <c r="H21" s="6" t="s">
        <v>8</v>
      </c>
      <c r="I21" s="6" t="s">
        <v>7</v>
      </c>
      <c r="J21" s="8" t="s">
        <v>7</v>
      </c>
      <c r="K21" s="8"/>
      <c r="L21" s="6">
        <v>98</v>
      </c>
      <c r="M21" s="6" t="s">
        <v>9</v>
      </c>
      <c r="N21" s="6" t="s">
        <v>24</v>
      </c>
      <c r="O21" s="6" t="s">
        <v>24</v>
      </c>
      <c r="P21" s="9"/>
    </row>
    <row r="22" spans="5:16" ht="22.5">
      <c r="E22" s="1"/>
      <c r="F22" s="1" t="s">
        <v>28</v>
      </c>
      <c r="G22" s="6">
        <v>806</v>
      </c>
      <c r="H22" s="6" t="s">
        <v>24</v>
      </c>
      <c r="I22" s="6" t="s">
        <v>24</v>
      </c>
      <c r="J22" s="8" t="s">
        <v>24</v>
      </c>
      <c r="K22" s="8"/>
      <c r="L22" s="6">
        <v>67556000</v>
      </c>
      <c r="M22" s="6">
        <v>68500000</v>
      </c>
      <c r="N22" s="6" t="s">
        <v>24</v>
      </c>
      <c r="O22" s="6" t="s">
        <v>24</v>
      </c>
      <c r="P22" s="7">
        <v>2246</v>
      </c>
    </row>
    <row r="23" spans="5:16" ht="26.25" customHeight="1">
      <c r="E23" s="1" t="s">
        <v>27</v>
      </c>
      <c r="F23" s="1" t="s">
        <v>29</v>
      </c>
      <c r="G23" s="6">
        <v>8</v>
      </c>
      <c r="H23" s="6" t="s">
        <v>24</v>
      </c>
      <c r="I23" s="6" t="s">
        <v>24</v>
      </c>
      <c r="J23" s="8" t="s">
        <v>24</v>
      </c>
      <c r="K23" s="8"/>
      <c r="L23" s="6">
        <v>230000</v>
      </c>
      <c r="M23" s="6">
        <v>250000</v>
      </c>
      <c r="N23" s="6" t="s">
        <v>24</v>
      </c>
      <c r="O23" s="6" t="s">
        <v>24</v>
      </c>
      <c r="P23" s="7">
        <v>11</v>
      </c>
    </row>
    <row r="24" spans="5:16" ht="24" customHeight="1">
      <c r="E24" s="2"/>
      <c r="F24" s="1" t="s">
        <v>30</v>
      </c>
      <c r="G24" s="6">
        <v>21</v>
      </c>
      <c r="H24" s="6">
        <v>5</v>
      </c>
      <c r="I24" s="6" t="s">
        <v>24</v>
      </c>
      <c r="J24" s="8" t="s">
        <v>24</v>
      </c>
      <c r="K24" s="8"/>
      <c r="L24" s="6">
        <v>65400000</v>
      </c>
      <c r="M24" s="6">
        <v>66000000</v>
      </c>
      <c r="N24" s="6" t="s">
        <v>24</v>
      </c>
      <c r="O24" s="6" t="s">
        <v>24</v>
      </c>
      <c r="P24" s="7">
        <v>132</v>
      </c>
    </row>
    <row r="25" spans="5:16" ht="22.5">
      <c r="E25" s="1"/>
      <c r="F25" s="1" t="s">
        <v>31</v>
      </c>
      <c r="G25" s="6">
        <f>G24+G23+G22+G19</f>
        <v>2077</v>
      </c>
      <c r="H25" s="6"/>
      <c r="I25" s="6" t="s">
        <v>24</v>
      </c>
      <c r="J25" s="8" t="s">
        <v>24</v>
      </c>
      <c r="K25" s="8"/>
      <c r="L25" s="6">
        <f>L24+L23+L22</f>
        <v>133186000</v>
      </c>
      <c r="M25" s="6">
        <f>SUM(M22:M24)</f>
        <v>134750000</v>
      </c>
      <c r="N25" s="6" t="s">
        <v>24</v>
      </c>
      <c r="O25" s="6" t="s">
        <v>24</v>
      </c>
      <c r="P25" s="7">
        <f>SUM(P22:P24)</f>
        <v>2389</v>
      </c>
    </row>
    <row r="26" spans="5:16" ht="27.75" customHeight="1">
      <c r="E26" s="8" t="s">
        <v>32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5">
        <f>P25+P19</f>
        <v>4426</v>
      </c>
    </row>
  </sheetData>
  <mergeCells count="44">
    <mergeCell ref="P11:P12"/>
    <mergeCell ref="J25:K25"/>
    <mergeCell ref="E26:O26"/>
    <mergeCell ref="F3:N3"/>
    <mergeCell ref="L20:M20"/>
    <mergeCell ref="P20:P21"/>
    <mergeCell ref="J21:K21"/>
    <mergeCell ref="J22:K22"/>
    <mergeCell ref="J23:K23"/>
    <mergeCell ref="J24:K24"/>
    <mergeCell ref="J17:K17"/>
    <mergeCell ref="E18:F18"/>
    <mergeCell ref="J18:K18"/>
    <mergeCell ref="E19:F19"/>
    <mergeCell ref="J19:K19"/>
    <mergeCell ref="E20:E21"/>
    <mergeCell ref="F20:F21"/>
    <mergeCell ref="G20:H20"/>
    <mergeCell ref="I20:K20"/>
    <mergeCell ref="N11:O11"/>
    <mergeCell ref="J12:K12"/>
    <mergeCell ref="J13:K13"/>
    <mergeCell ref="J14:K14"/>
    <mergeCell ref="J15:K15"/>
    <mergeCell ref="J16:K16"/>
    <mergeCell ref="E10:F10"/>
    <mergeCell ref="K10:L10"/>
    <mergeCell ref="E11:E12"/>
    <mergeCell ref="F11:F12"/>
    <mergeCell ref="G11:H11"/>
    <mergeCell ref="I11:J11"/>
    <mergeCell ref="K11:M11"/>
    <mergeCell ref="P4:P5"/>
    <mergeCell ref="K5:L5"/>
    <mergeCell ref="K6:L6"/>
    <mergeCell ref="K7:L7"/>
    <mergeCell ref="K8:L8"/>
    <mergeCell ref="N4:O4"/>
    <mergeCell ref="K9:L9"/>
    <mergeCell ref="E4:E5"/>
    <mergeCell ref="F4:F5"/>
    <mergeCell ref="G4:H4"/>
    <mergeCell ref="I4:J4"/>
    <mergeCell ref="K4:M4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m.abbasi</dc:creator>
  <cp:lastModifiedBy>Soheila Talan</cp:lastModifiedBy>
  <cp:lastPrinted>2020-03-28T03:36:18Z</cp:lastPrinted>
  <dcterms:created xsi:type="dcterms:W3CDTF">2020-03-15T06:41:46Z</dcterms:created>
  <dcterms:modified xsi:type="dcterms:W3CDTF">2020-08-03T05:04:41Z</dcterms:modified>
</cp:coreProperties>
</file>